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<sst xmlns="http://schemas.openxmlformats.org/spreadsheetml/2006/main" count="405" uniqueCount="352">
  <si>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</si>
  <si>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</si>
  <si>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</si>
  <si>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</si>
  <si>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</si>
  <si>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</si>
  <si>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</si>
  <si>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</si>
  <si>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</si>
  <si>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</si>
  <si>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</si>
  <si>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</si>
  <si>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</si>
  <si>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</si>
  <si>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</si>
  <si>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</si>
  <si>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</si>
  <si>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</si>
  <si>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</si>
  <si>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</si>
  <si>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</si>
  <si>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</si>
  <si>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</si>
  <si>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</si>
  <si>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</si>
  <si>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</si>
  <si>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</si>
  <si>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</si>
  <si>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</si>
  <si>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</si>
  <si>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</si>
  <si>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</si>
  <si>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</si>
  <si>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</si>
  <si>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</si>
  <si>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</si>
  <si>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</si>
  <si>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</si>
  <si>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</si>
  <si>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</si>
  <si>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</si>
  <si>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</si>
  <si>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</si>
  <si>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</si>
  <si>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</si>
  <si>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</si>
  <si>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</si>
  <si>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</si>
  <si>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</si>
  <si>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</si>
  <si>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</si>
  <si>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</si>
  <si>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</si>
  <si>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</si>
  <si>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</si>
  <si>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</si>
  <si>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</si>
  <si>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</si>
  <si>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</si>
  <si>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</si>
  <si>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</si>
  <si>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</si>
  <si>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</si>
  <si>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</si>
  <si>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</si>
  <si>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</si>
  <si>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</si>
  <si>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</si>
  <si>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</si>
  <si>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</si>
  <si>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</si>
  <si>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</si>
  <si>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</si>
  <si>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</si>
  <si>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</si>
  <si>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</si>
  <si>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</si>
  <si>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</si>
  <si>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</si>
  <si>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</si>
  <si>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</si>
  <si>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</si>
  <si>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</si>
  <si>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</si>
  <si>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</si>
  <si>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</si>
  <si>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</si>
  <si>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</si>
  <si>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</si>
  <si>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</si>
  <si>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</si>
  <si>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</si>
  <si>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</si>
  <si>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</si>
  <si>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</si>
  <si>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</si>
  <si>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</si>
  <si>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</si>
  <si>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</si>
  <si>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</si>
  <si>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</si>
  <si>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</si>
  <si>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</si>
  <si>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</si>
  <si>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</si>
  <si>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</si>
  <si>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</si>
  <si>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</si>
  <si>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</si>
  <si>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</si>
  <si>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</si>
  <si>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</si>
  <si>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</si>
  <si>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</si>
  <si>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</si>
  <si>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</si>
  <si>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</si>
  <si>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</si>
  <si>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</si>
  <si>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</si>
  <si>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</si>
  <si>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</si>
  <si>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</si>
  <si>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</si>
  <si>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</si>
  <si>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</si>
  <si>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</si>
  <si>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</si>
  <si>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</si>
  <si>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</si>
  <si>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</si>
  <si>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</si>
  <si>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</si>
  <si>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</si>
  <si>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</si>
  <si>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</si>
  <si>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</si>
  <si>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</si>
  <si>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</si>
  <si>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</si>
  <si>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</si>
  <si>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</si>
  <si>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</si>
  <si>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</si>
  <si>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</si>
  <si>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</si>
  <si>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</si>
  <si>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</si>
  <si>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</si>
  <si>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</si>
  <si>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</si>
  <si>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</si>
  <si>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</si>
  <si>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</si>
  <si>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</si>
  <si>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</si>
  <si>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</si>
  <si>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</si>
  <si>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</si>
  <si>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</si>
  <si>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</si>
  <si>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</si>
  <si>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</si>
  <si>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</si>
  <si>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</si>
  <si>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</si>
  <si>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</si>
  <si>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</si>
  <si>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</si>
  <si>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</si>
  <si>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</si>
  <si>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</si>
  <si>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</si>
  <si>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</si>
  <si>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</si>
  <si>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</si>
  <si>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</si>
  <si>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</si>
  <si>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</si>
  <si>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</si>
  <si>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</si>
  <si>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</si>
  <si>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</si>
  <si>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</si>
  <si>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</si>
  <si>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</si>
  <si>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</si>
  <si>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</si>
  <si>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</si>
  <si>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</si>
  <si>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</si>
  <si>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</si>
  <si>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</si>
  <si>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</si>
  <si>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</si>
  <si>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</si>
  <si>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</si>
  <si>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</si>
  <si>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</si>
  <si>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</si>
  <si>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</si>
  <si>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</si>
  <si>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</si>
  <si>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</si>
  <si>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</si>
  <si>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</si>
  <si>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</si>
  <si>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</si>
  <si>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</si>
  <si>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</si>
  <si>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</si>
  <si>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</si>
  <si>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</si>
  <si>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</si>
  <si>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</si>
  <si>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</si>
  <si>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</si>
  <si>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</si>
  <si>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</si>
  <si>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</si>
  <si>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</si>
  <si>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</si>
  <si>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</si>
  <si>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</si>
  <si>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</si>
  <si>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</si>
  <si>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</si>
  <si>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</si>
  <si>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</si>
  <si>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</si>
  <si>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</si>
  <si>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</si>
  <si>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</si>
  <si>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</si>
  <si>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</si>
  <si>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</si>
  <si>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</si>
  <si>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</si>
  <si>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</si>
  <si>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</si>
  <si>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</si>
  <si>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</si>
  <si>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</si>
  <si>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</si>
  <si>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</si>
  <si>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</si>
  <si>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</si>
  <si>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</si>
  <si>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</si>
  <si>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</si>
  <si>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</si>
  <si>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</si>
  <si>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</si>
  <si>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</si>
  <si>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</si>
  <si>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</si>
  <si>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</si>
  <si>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</si>
  <si>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</si>
  <si>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</si>
  <si>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</si>
  <si>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</si>
  <si>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</si>
  <si>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</si>
  <si>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</si>
  <si>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</si>
  <si>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</si>
  <si>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</si>
  <si>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</si>
  <si>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</si>
  <si>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</si>
  <si>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</si>
  <si>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</si>
  <si>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</si>
  <si>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</si>
  <si>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</si>
  <si>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</si>
  <si>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</si>
  <si>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</si>
  <si>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</si>
  <si>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</si>
  <si>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</si>
  <si>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</si>
  <si>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</si>
  <si>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</si>
  <si>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</si>
  <si>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</si>
  <si>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</si>
  <si>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</si>
  <si>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</si>
  <si>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</si>
  <si>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</si>
  <si>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</si>
  <si>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</si>
  <si>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</si>
  <si>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</si>
  <si>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</si>
  <si>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</si>
  <si>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</si>
  <si>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</si>
  <si>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</si>
  <si>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</si>
  <si>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</si>
  <si>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</si>
  <si>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</si>
  <si>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</si>
  <si>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</si>
  <si>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</si>
  <si>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</si>
  <si>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</si>
  <si>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</si>
  <si>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</si>
  <si>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</si>
  <si>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</si>
  <si>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</si>
  <si>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</si>
  <si>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</si>
  <si>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</si>
  <si>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</si>
  <si>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</si>
  <si>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</si>
  <si>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</si>
  <si>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</si>
  <si>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</si>
  <si>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</si>
  <si>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</si>
  <si>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</si>
  <si>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</si>
  <si>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</si>
  <si>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</si>
  <si>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DA</t>
  </si>
  <si>
    <t>ZAGREB, KRANJČEVIĆEVA 2</t>
  </si>
  <si>
    <t>VIADUKT BANOVINA D.O.O.</t>
  </si>
  <si>
    <t>SISAK, BRAĆE BOBTKO BB</t>
  </si>
  <si>
    <t>01232479</t>
  </si>
  <si>
    <t>02322005</t>
  </si>
  <si>
    <t>VIADUKT PROJEKT D.O.O.</t>
  </si>
  <si>
    <t>VIADUKT KONSTRUKCIJE D.O.O.</t>
  </si>
  <si>
    <t>ZAGREB. KRANJČEVIĆEVA 2</t>
  </si>
  <si>
    <t>02322013</t>
  </si>
  <si>
    <t>BIKANEC LJERKA</t>
  </si>
  <si>
    <t>01/3032-724</t>
  </si>
  <si>
    <t>01/3032-777</t>
  </si>
  <si>
    <t>ljerka.bikanec@viadukt.hr</t>
  </si>
  <si>
    <t>MIKULIĆ JOŠKO, dipl.ing.građ.</t>
  </si>
  <si>
    <t>stanje na dan 31.03.2012.</t>
  </si>
  <si>
    <t>Obveznik: VIADUKT GRUPA_____________________________________________________________</t>
  </si>
  <si>
    <t>u razdoblju 01.01.2012. do 31.03.2012.</t>
  </si>
  <si>
    <t>Obveznik:VIADUKT GRUPA  _____________________________________________________________</t>
  </si>
  <si>
    <t>4211</t>
  </si>
  <si>
    <t>Obveznik: VIADUKT GRUPA____________________________________________________________</t>
  </si>
  <si>
    <t>Računovodstvene politike korištene od strane Viadukt Grupe  u pripremi nerevidiranih i konsolidiranih izvještaja za razdoblje 01.01.-31.03.2012. godine, odgovaraju politikama korištenim od strane Viadukt Grupe, revidiranih izvještaja za 2011. godinu. U prvom tromjesečju nije bilo značajnijih poslovnih promjena.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</si>
</sst>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323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326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327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/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/>
      <c r="E24" s="163"/>
      <c r="F24" s="163"/>
      <c r="G24" s="164"/>
      <c r="H24" s="51" t="s">
        <v>261</v>
      </c>
      <c r="I24" s="122">
        <v>1624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349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325</v>
      </c>
      <c r="B30" s="153"/>
      <c r="C30" s="153"/>
      <c r="D30" s="154"/>
      <c r="E30" s="160" t="s">
        <v>331</v>
      </c>
      <c r="F30" s="153"/>
      <c r="G30" s="153"/>
      <c r="H30" s="150" t="s">
        <v>322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332</v>
      </c>
      <c r="B32" s="153"/>
      <c r="C32" s="153"/>
      <c r="D32" s="154"/>
      <c r="E32" s="160" t="s">
        <v>333</v>
      </c>
      <c r="F32" s="153"/>
      <c r="G32" s="153"/>
      <c r="H32" s="150" t="s">
        <v>334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336</v>
      </c>
      <c r="B34" s="153"/>
      <c r="C34" s="153"/>
      <c r="D34" s="154"/>
      <c r="E34" s="160" t="s">
        <v>331</v>
      </c>
      <c r="F34" s="153"/>
      <c r="G34" s="153"/>
      <c r="H34" s="150" t="s">
        <v>335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 t="s">
        <v>337</v>
      </c>
      <c r="B36" s="153"/>
      <c r="C36" s="153"/>
      <c r="D36" s="154"/>
      <c r="E36" s="160" t="s">
        <v>338</v>
      </c>
      <c r="F36" s="153"/>
      <c r="G36" s="153"/>
      <c r="H36" s="150" t="s">
        <v>339</v>
      </c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341</v>
      </c>
      <c r="D48" s="133"/>
      <c r="E48" s="134"/>
      <c r="F48" s="16"/>
      <c r="G48" s="51" t="s">
        <v>271</v>
      </c>
      <c r="H48" s="137" t="s">
        <v>342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343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N68" sqref="N6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318</v>
      </c>
      <c r="K4" s="60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467077953</v>
      </c>
      <c r="K8" s="53">
        <f>K9+K16+K26+K35+K39</f>
        <v>439198789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793545</v>
      </c>
      <c r="K9" s="53">
        <f>SUM(K10:K15)</f>
        <v>736376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713748</v>
      </c>
      <c r="K10" s="7">
        <v>673101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35797</v>
      </c>
      <c r="K11" s="7">
        <v>19275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44000</v>
      </c>
      <c r="K14" s="7">
        <v>44000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285849939</v>
      </c>
      <c r="K16" s="53">
        <f>SUM(K17:K25)</f>
        <v>246915763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20668738</v>
      </c>
      <c r="K17" s="7">
        <v>20414741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53888181</v>
      </c>
      <c r="K18" s="7">
        <v>50114866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123038154</v>
      </c>
      <c r="K19" s="7">
        <v>107457694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69328282</v>
      </c>
      <c r="K20" s="7">
        <v>52222142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2211456</v>
      </c>
      <c r="K22" s="7">
        <v>752676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14353780</v>
      </c>
      <c r="K23" s="7">
        <v>13630046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2361348</v>
      </c>
      <c r="K25" s="7">
        <v>2323598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65853007</v>
      </c>
      <c r="K26" s="53">
        <f>SUM(K27:K34)</f>
        <v>71156341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2575282</v>
      </c>
      <c r="K27" s="7">
        <v>2556287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422</v>
      </c>
      <c r="K29" s="7">
        <v>422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63277303</v>
      </c>
      <c r="K32" s="7">
        <v>68599632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114581462</v>
      </c>
      <c r="K35" s="53">
        <f>SUM(K36:K38)</f>
        <v>120390309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92158778</v>
      </c>
      <c r="K36" s="7">
        <v>99607153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92727</v>
      </c>
      <c r="K37" s="7">
        <v>60393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22329957</v>
      </c>
      <c r="K38" s="7">
        <v>20722763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185892189</v>
      </c>
      <c r="K40" s="53">
        <f>K41+K49+K56+K64</f>
        <v>225451467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30593877</v>
      </c>
      <c r="K41" s="53">
        <f>SUM(K42:K48)</f>
        <v>31861758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19978469</v>
      </c>
      <c r="K42" s="7">
        <v>25484312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1232333</v>
      </c>
      <c r="K44" s="7">
        <v>1059742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9383075</v>
      </c>
      <c r="K46" s="7">
        <v>5317704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152767200</v>
      </c>
      <c r="K49" s="53">
        <f>SUM(K50:K55)</f>
        <v>190644490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2663915</v>
      </c>
      <c r="K50" s="7">
        <v>532103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128233451</v>
      </c>
      <c r="K51" s="7">
        <v>169236359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213515</v>
      </c>
      <c r="K53" s="7">
        <v>293441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18085931</v>
      </c>
      <c r="K54" s="7">
        <v>16420512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3570388</v>
      </c>
      <c r="K55" s="7">
        <v>4162075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970210</v>
      </c>
      <c r="K56" s="53">
        <f>SUM(K57:K63)</f>
        <v>1651125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961450</v>
      </c>
      <c r="K58" s="7">
        <v>1568498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8760</v>
      </c>
      <c r="K62" s="7">
        <v>82627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1560902</v>
      </c>
      <c r="K64" s="7">
        <v>1294094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51792719</v>
      </c>
      <c r="K65" s="7">
        <v>163315528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704762861</v>
      </c>
      <c r="K66" s="53">
        <f>K7+K8+K40+K65</f>
        <v>827965784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1860481</v>
      </c>
      <c r="K67" s="8">
        <v>1860481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146501428</v>
      </c>
      <c r="K69" s="54">
        <f>K70+K71+K72+K78+K79+K82+K85</f>
        <v>200805467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137043900</v>
      </c>
      <c r="K70" s="7">
        <v>137043900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25659415</v>
      </c>
      <c r="K71" s="7">
        <v>25659415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7034115</v>
      </c>
      <c r="K72" s="53">
        <f>K73+K74-K75+K76+K77</f>
        <v>7143866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4172459</v>
      </c>
      <c r="K73" s="7">
        <v>4282210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41884885</v>
      </c>
      <c r="K74" s="7">
        <v>41884885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41884885</v>
      </c>
      <c r="K75" s="7">
        <v>41884885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2861656</v>
      </c>
      <c r="K77" s="7">
        <v>2861656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16081061</v>
      </c>
      <c r="K79" s="53">
        <f>K80-K81</f>
        <v>33713858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16081061</v>
      </c>
      <c r="K80" s="7">
        <v>33713858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-39317063</v>
      </c>
      <c r="K82" s="53">
        <f>K83-K84</f>
        <v>-2755572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39317063</v>
      </c>
      <c r="K84" s="7">
        <v>2755572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29374590</v>
      </c>
      <c r="K86" s="53">
        <f>SUM(K87:K89)</f>
        <v>27271172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257172</v>
      </c>
      <c r="K87" s="7">
        <v>201172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29117418</v>
      </c>
      <c r="K89" s="7">
        <v>27070000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208882229</v>
      </c>
      <c r="K90" s="53">
        <f>SUM(K91:K99)</f>
        <v>154971370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16132373</v>
      </c>
      <c r="K92" s="7">
        <v>3658157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67530442</v>
      </c>
      <c r="K93" s="7">
        <v>63153416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125219414</v>
      </c>
      <c r="K94" s="7">
        <v>88159797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296649488</v>
      </c>
      <c r="K100" s="53">
        <f>SUM(K101:K112)</f>
        <v>426188880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16244516</v>
      </c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44305837</v>
      </c>
      <c r="K102" s="7">
        <v>58842027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17659167</v>
      </c>
      <c r="K103" s="7">
        <v>41119587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79457259</v>
      </c>
      <c r="K104" s="7">
        <v>80214263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128081648</v>
      </c>
      <c r="K105" s="7">
        <v>215910773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10585551</v>
      </c>
      <c r="K108" s="7">
        <v>10543673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/>
      <c r="K109" s="7">
        <v>18983976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229636</v>
      </c>
      <c r="K110" s="7">
        <v>292636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85874</v>
      </c>
      <c r="K112" s="7">
        <v>281945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23355126</v>
      </c>
      <c r="K113" s="7">
        <v>18728895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704762861</v>
      </c>
      <c r="K114" s="53">
        <f>K69+K86+K90+K100+K113</f>
        <v>827965784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1860481</v>
      </c>
      <c r="K115" s="8">
        <v>1860481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146501428</v>
      </c>
      <c r="K118" s="7">
        <v>200805467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350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318</v>
      </c>
      <c r="K4" s="237"/>
      <c r="L4" s="237" t="s">
        <v>319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93478439</v>
      </c>
      <c r="K7" s="54">
        <f>SUM(K8:K9)</f>
        <v>93478439</v>
      </c>
      <c r="L7" s="54">
        <f>SUM(L8:L9)</f>
        <v>139123260</v>
      </c>
      <c r="M7" s="54">
        <f>SUM(M8:M9)</f>
        <v>139123260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92347773</v>
      </c>
      <c r="K8" s="7">
        <v>92347773</v>
      </c>
      <c r="L8" s="7">
        <v>138075238</v>
      </c>
      <c r="M8" s="7">
        <v>138075238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1130666</v>
      </c>
      <c r="K9" s="7">
        <v>1130666</v>
      </c>
      <c r="L9" s="7">
        <v>1048022</v>
      </c>
      <c r="M9" s="7">
        <v>1048022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132161723</v>
      </c>
      <c r="K10" s="53">
        <f>K11+K12+K16+K20+K21+K22+K25+K26</f>
        <v>132161723</v>
      </c>
      <c r="L10" s="53">
        <f>L11+L12+L16+L20+L21+L22+L25+L26</f>
        <v>141107679</v>
      </c>
      <c r="M10" s="53">
        <f>M11+M12+M16+M20+M21+M22+M25+M26</f>
        <v>141107679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412573</v>
      </c>
      <c r="K11" s="7">
        <v>412573</v>
      </c>
      <c r="L11" s="7">
        <v>-74214</v>
      </c>
      <c r="M11" s="7">
        <v>-74214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65288572</v>
      </c>
      <c r="K12" s="53">
        <f>SUM(K13:K15)</f>
        <v>65288572</v>
      </c>
      <c r="L12" s="53">
        <f>SUM(L13:L15)</f>
        <v>80772042</v>
      </c>
      <c r="M12" s="53">
        <f>SUM(M13:M15)</f>
        <v>80772042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32229471</v>
      </c>
      <c r="K13" s="7">
        <v>32229471</v>
      </c>
      <c r="L13" s="7">
        <v>46324853</v>
      </c>
      <c r="M13" s="7">
        <v>46324853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76626</v>
      </c>
      <c r="K14" s="7">
        <v>76626</v>
      </c>
      <c r="L14" s="7">
        <v>40545</v>
      </c>
      <c r="M14" s="7">
        <v>40545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32982475</v>
      </c>
      <c r="K15" s="7">
        <v>32982475</v>
      </c>
      <c r="L15" s="7">
        <v>34406644</v>
      </c>
      <c r="M15" s="7">
        <v>34406644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36332091</v>
      </c>
      <c r="K16" s="53">
        <f>SUM(K17:K19)</f>
        <v>36332091</v>
      </c>
      <c r="L16" s="53">
        <f>SUM(L17:L19)</f>
        <v>32763650</v>
      </c>
      <c r="M16" s="53">
        <f>SUM(M17:M19)</f>
        <v>32763650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22351051</v>
      </c>
      <c r="K17" s="7">
        <v>22351051</v>
      </c>
      <c r="L17" s="7">
        <v>20301142</v>
      </c>
      <c r="M17" s="7">
        <v>20301142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10099685</v>
      </c>
      <c r="K18" s="7">
        <v>10099685</v>
      </c>
      <c r="L18" s="7">
        <v>7652070</v>
      </c>
      <c r="M18" s="7">
        <v>7652070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3881355</v>
      </c>
      <c r="K19" s="7">
        <v>3881355</v>
      </c>
      <c r="L19" s="7">
        <v>4810438</v>
      </c>
      <c r="M19" s="7">
        <v>4810438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12264724</v>
      </c>
      <c r="K20" s="7">
        <v>12264724</v>
      </c>
      <c r="L20" s="7">
        <v>11224802</v>
      </c>
      <c r="M20" s="7">
        <v>11224802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14924391</v>
      </c>
      <c r="K21" s="7">
        <v>14924391</v>
      </c>
      <c r="L21" s="7">
        <v>15443587</v>
      </c>
      <c r="M21" s="7">
        <v>15443587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481521</v>
      </c>
      <c r="K22" s="53">
        <f>SUM(K23:K24)</f>
        <v>481521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481521</v>
      </c>
      <c r="K24" s="7">
        <v>481521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2457851</v>
      </c>
      <c r="K26" s="7">
        <v>2457851</v>
      </c>
      <c r="L26" s="7">
        <v>977812</v>
      </c>
      <c r="M26" s="7">
        <v>977812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2363152</v>
      </c>
      <c r="K27" s="53">
        <f>SUM(K28:K32)</f>
        <v>2363152</v>
      </c>
      <c r="L27" s="53">
        <f>SUM(L28:L32)</f>
        <v>3615671</v>
      </c>
      <c r="M27" s="53">
        <f>SUM(M28:M32)</f>
        <v>3615671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2363152</v>
      </c>
      <c r="K29" s="7">
        <v>2363152</v>
      </c>
      <c r="L29" s="7">
        <v>3615671</v>
      </c>
      <c r="M29" s="7">
        <v>3615671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2996931</v>
      </c>
      <c r="K33" s="53">
        <f>SUM(K34:K37)</f>
        <v>2996931</v>
      </c>
      <c r="L33" s="53">
        <f>SUM(L34:L37)</f>
        <v>4386824</v>
      </c>
      <c r="M33" s="53">
        <f>SUM(M34:M37)</f>
        <v>4386824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2996931</v>
      </c>
      <c r="K35" s="7">
        <v>2996931</v>
      </c>
      <c r="L35" s="7">
        <v>4386824</v>
      </c>
      <c r="M35" s="7">
        <v>4386824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95841591</v>
      </c>
      <c r="K42" s="53">
        <f>K7+K27+K38+K40</f>
        <v>95841591</v>
      </c>
      <c r="L42" s="53">
        <f>L7+L27+L38+L40</f>
        <v>142738931</v>
      </c>
      <c r="M42" s="53">
        <f>M7+M27+M38+M40</f>
        <v>142738931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135158654</v>
      </c>
      <c r="K43" s="53">
        <f>K10+K33+K39+K41</f>
        <v>135158654</v>
      </c>
      <c r="L43" s="53">
        <f>L10+L33+L39+L41</f>
        <v>145494503</v>
      </c>
      <c r="M43" s="53">
        <f>M10+M33+M39+M41</f>
        <v>145494503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-39317063</v>
      </c>
      <c r="K44" s="53">
        <f>K42-K43</f>
        <v>-39317063</v>
      </c>
      <c r="L44" s="53">
        <f>L42-L43</f>
        <v>-2755572</v>
      </c>
      <c r="M44" s="53">
        <f>M42-M43</f>
        <v>-2755572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39317063</v>
      </c>
      <c r="K46" s="53">
        <f>IF(K43&gt;K42,K43-K42,0)</f>
        <v>39317063</v>
      </c>
      <c r="L46" s="53">
        <f>IF(L43&gt;L42,L43-L42,0)</f>
        <v>2755572</v>
      </c>
      <c r="M46" s="53">
        <f>IF(M43&gt;M42,M43-M42,0)</f>
        <v>2755572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-39317063</v>
      </c>
      <c r="K48" s="53">
        <f>K44-K47</f>
        <v>-39317063</v>
      </c>
      <c r="L48" s="53">
        <f>L44-L47</f>
        <v>-2755572</v>
      </c>
      <c r="M48" s="53">
        <f>M44-M47</f>
        <v>-2755572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39317063</v>
      </c>
      <c r="K50" s="61">
        <f>IF(K48&lt;0,-K48,0)</f>
        <v>39317063</v>
      </c>
      <c r="L50" s="61">
        <f>IF(L48&lt;0,-L48,0)</f>
        <v>2755572</v>
      </c>
      <c r="M50" s="61">
        <f>IF(M48&lt;0,-M48,0)</f>
        <v>2755572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-39317063</v>
      </c>
      <c r="K53" s="7">
        <v>-39317063</v>
      </c>
      <c r="L53" s="7">
        <v>-2755572</v>
      </c>
      <c r="M53" s="7">
        <v>-2755572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-39317063</v>
      </c>
      <c r="K56" s="6">
        <v>-39317063</v>
      </c>
      <c r="L56" s="6">
        <v>-2755572</v>
      </c>
      <c r="M56" s="6">
        <v>-2755572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-39317063</v>
      </c>
      <c r="K67" s="61">
        <f>K56+K66</f>
        <v>-39317063</v>
      </c>
      <c r="L67" s="61">
        <f>L56+L66</f>
        <v>-2755572</v>
      </c>
      <c r="M67" s="61">
        <f>M56+M66</f>
        <v>-2755572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-39317063</v>
      </c>
      <c r="K70" s="7">
        <v>39317063</v>
      </c>
      <c r="L70" s="7">
        <v>-2755572</v>
      </c>
      <c r="M70" s="7">
        <v>-2755572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-39317063</v>
      </c>
      <c r="K7" s="7">
        <v>-2755572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12264724</v>
      </c>
      <c r="K8" s="7">
        <v>11224802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16091685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513670</v>
      </c>
      <c r="K10" s="7">
        <v>5456749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153265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46768361</v>
      </c>
      <c r="K12" s="7">
        <v>2933002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20382957</v>
      </c>
      <c r="K13" s="53">
        <f>SUM(K7:K12)</f>
        <v>32950666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12488856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6468540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3642000</v>
      </c>
      <c r="K17" s="7">
        <v>20353596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16130856</v>
      </c>
      <c r="K18" s="53">
        <f>SUM(K14:K17)</f>
        <v>26822136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4252101</v>
      </c>
      <c r="K19" s="53">
        <f>IF(K13&gt;K18,K13-K18,0)</f>
        <v>6128530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250469</v>
      </c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250469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930383</v>
      </c>
      <c r="K28" s="7">
        <v>394932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930383</v>
      </c>
      <c r="K31" s="53">
        <f>SUM(K28:K30)</f>
        <v>394932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679914</v>
      </c>
      <c r="K33" s="53">
        <f>IF(K31&gt;K27,K31-K27,0)</f>
        <v>394932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5252747</v>
      </c>
      <c r="K36" s="7">
        <v>19675332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5252747</v>
      </c>
      <c r="K38" s="53">
        <f>SUM(K35:K37)</f>
        <v>19675332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15445403</v>
      </c>
      <c r="K39" s="7">
        <v>31982902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607002</v>
      </c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16052405</v>
      </c>
      <c r="K44" s="53">
        <f>SUM(K39:K43)</f>
        <v>31982902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10799658</v>
      </c>
      <c r="K46" s="53">
        <f>IF(K44&gt;K38,K44-K38,0)</f>
        <v>12307570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7227471</v>
      </c>
      <c r="K48" s="53">
        <f>IF(K20-K19+K33-K32+K46-K45&gt;0,K20-K19+K33-K32+K46-K45,0)</f>
        <v>6573972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8788373</v>
      </c>
      <c r="K49" s="7">
        <v>7868066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7227471</v>
      </c>
      <c r="K51" s="7">
        <v>6573972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1560902</v>
      </c>
      <c r="K52" s="61">
        <v>1294094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137043900</v>
      </c>
      <c r="K5" s="45">
        <v>137043900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25659415</v>
      </c>
      <c r="K6" s="46">
        <v>25659415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7034115</v>
      </c>
      <c r="K7" s="46">
        <v>7143866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16081061</v>
      </c>
      <c r="K8" s="46">
        <v>33713858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-39317063</v>
      </c>
      <c r="K9" s="46">
        <v>-2755572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146501428</v>
      </c>
      <c r="K14" s="79">
        <f>SUM(K5:K13)</f>
        <v>200805467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146501428</v>
      </c>
      <c r="K23" s="45">
        <v>200805467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351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2012-04-24T08:21:10Z</cp:lastPrinted>
  <dcterms:created xsi:type="dcterms:W3CDTF">2008-10-17T11:51:54Z</dcterms:created>
  <dcterms:modified xsi:type="dcterms:W3CDTF">2012-04-25T09:30:14Z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